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01C815-5ED2-431C-8B40-94924335841B}" xr6:coauthVersionLast="36" xr6:coauthVersionMax="36" xr10:uidLastSave="{00000000-0000-0000-0000-000000000000}"/>
  <bookViews>
    <workbookView xWindow="0" yWindow="0" windowWidth="15750" windowHeight="21390" xr2:uid="{00000000-000D-0000-FFFF-FFFF00000000}"/>
  </bookViews>
  <sheets>
    <sheet name="2022년도 홍성군장애인종합복지관 제2차 추경 예산총괄표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E13" i="2"/>
  <c r="F13" i="2" s="1"/>
  <c r="D16" i="2" l="1"/>
  <c r="C16" i="2" l="1"/>
  <c r="E23" i="2" l="1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4" i="2"/>
  <c r="F14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 l="1"/>
  <c r="F5" i="2" s="1"/>
</calcChain>
</file>

<file path=xl/sharedStrings.xml><?xml version="1.0" encoding="utf-8"?>
<sst xmlns="http://schemas.openxmlformats.org/spreadsheetml/2006/main" count="51" uniqueCount="43">
  <si>
    <t>(단위 : 천원)</t>
    <phoneticPr fontId="3" type="noConversion"/>
  </si>
  <si>
    <t>항</t>
    <phoneticPr fontId="3" type="noConversion"/>
  </si>
  <si>
    <t>사업수입</t>
    <phoneticPr fontId="3" type="noConversion"/>
  </si>
  <si>
    <t>과년도 수입</t>
    <phoneticPr fontId="3" type="noConversion"/>
  </si>
  <si>
    <t>보조금수입</t>
    <phoneticPr fontId="3" type="noConversion"/>
  </si>
  <si>
    <t>전입금</t>
    <phoneticPr fontId="3" type="noConversion"/>
  </si>
  <si>
    <t>증감율</t>
    <phoneticPr fontId="3" type="noConversion"/>
  </si>
  <si>
    <t>사무비</t>
    <phoneticPr fontId="3" type="noConversion"/>
  </si>
  <si>
    <t>운영비</t>
    <phoneticPr fontId="3" type="noConversion"/>
  </si>
  <si>
    <t>사업비</t>
    <phoneticPr fontId="3" type="noConversion"/>
  </si>
  <si>
    <t>예비비및기타</t>
    <phoneticPr fontId="3" type="noConversion"/>
  </si>
  <si>
    <t>□ 복지관</t>
    <phoneticPr fontId="3" type="noConversion"/>
  </si>
  <si>
    <t>□ 세      입</t>
    <phoneticPr fontId="3" type="noConversion"/>
  </si>
  <si>
    <t>증감(B-A)</t>
    <phoneticPr fontId="3" type="noConversion"/>
  </si>
  <si>
    <t>증감율</t>
    <phoneticPr fontId="3" type="noConversion"/>
  </si>
  <si>
    <t>비고</t>
    <phoneticPr fontId="3" type="noConversion"/>
  </si>
  <si>
    <t>관</t>
    <phoneticPr fontId="3" type="noConversion"/>
  </si>
  <si>
    <t>사업수입</t>
    <phoneticPr fontId="3" type="noConversion"/>
  </si>
  <si>
    <t>과년도 수입</t>
    <phoneticPr fontId="3" type="noConversion"/>
  </si>
  <si>
    <t>보조금수입</t>
    <phoneticPr fontId="3" type="noConversion"/>
  </si>
  <si>
    <t>후원금수입</t>
    <phoneticPr fontId="3" type="noConversion"/>
  </si>
  <si>
    <t>전입금</t>
    <phoneticPr fontId="3" type="noConversion"/>
  </si>
  <si>
    <t>이월금</t>
    <phoneticPr fontId="3" type="noConversion"/>
  </si>
  <si>
    <t>이월금</t>
    <phoneticPr fontId="3" type="noConversion"/>
  </si>
  <si>
    <t>잡수입</t>
    <phoneticPr fontId="3" type="noConversion"/>
  </si>
  <si>
    <t>기타사업수입</t>
    <phoneticPr fontId="3" type="noConversion"/>
  </si>
  <si>
    <t>□ 세      출</t>
    <phoneticPr fontId="3" type="noConversion"/>
  </si>
  <si>
    <t>증감(B-A)</t>
    <phoneticPr fontId="3" type="noConversion"/>
  </si>
  <si>
    <t>관</t>
    <phoneticPr fontId="3" type="noConversion"/>
  </si>
  <si>
    <t>항</t>
    <phoneticPr fontId="3" type="noConversion"/>
  </si>
  <si>
    <t>인건비</t>
    <phoneticPr fontId="3" type="noConversion"/>
  </si>
  <si>
    <t>사무비</t>
    <phoneticPr fontId="3" type="noConversion"/>
  </si>
  <si>
    <t>업무추진비</t>
    <phoneticPr fontId="3" type="noConversion"/>
  </si>
  <si>
    <t>재산조성비</t>
    <phoneticPr fontId="3" type="noConversion"/>
  </si>
  <si>
    <t>시설비</t>
    <phoneticPr fontId="3" type="noConversion"/>
  </si>
  <si>
    <t>사업비</t>
    <phoneticPr fontId="3" type="noConversion"/>
  </si>
  <si>
    <t>예비비및기타</t>
    <phoneticPr fontId="3" type="noConversion"/>
  </si>
  <si>
    <t>당초(A)</t>
    <phoneticPr fontId="3" type="noConversion"/>
  </si>
  <si>
    <t>당초(A)</t>
    <phoneticPr fontId="2" type="noConversion"/>
  </si>
  <si>
    <t>추경(B)</t>
    <phoneticPr fontId="3" type="noConversion"/>
  </si>
  <si>
    <t>추경(B)</t>
    <phoneticPr fontId="2" type="noConversion"/>
  </si>
  <si>
    <t>2022년도 제2차 추경 홍성군장애인종합복지관 예산총괄표</t>
    <phoneticPr fontId="3" type="noConversion"/>
  </si>
  <si>
    <t>식당사업수입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</si>
</sst>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;&quot;△&quot;#,##0"/>
    <numFmt numFmtId="177" formatCode="#,##0_);[Red]\(#,##0\)"/>
    <numFmt numFmtId="178" formatCode="#,###,"/>
    <numFmt numFmtId="179" formatCode="[Blue]\△#.0;[Red]\▲#.0;&quot;-&quot;"/>
    <numFmt numFmtId="180" formatCode="#,###,;#,###,;&quot;-&quot;"/>
    <numFmt numFmtId="181" formatCode="#,###,;[Red]\▲#,###,;&quot;-&quot;"/>
    <numFmt numFmtId="182" formatCode="0.0;[Red]\▲0.0;&quot;-&quot;"/>
    <numFmt numFmtId="183" formatCode="#,##0_ "/>
  </numFmts>
  <fonts count="11"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 val="double"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5">
    <xf numFmtId="0" fontId="0" fillId="0" borderId="0" xfId="0">
      <alignment vertical="center"/>
    </xf>
    <xf numFmtId="0" fontId="5" fillId="0" borderId="0" xfId="0" applyFont="1" applyFill="1" applyAlignment="1">
      <alignment horizontal="left" shrinkToFit="1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right" wrapText="1"/>
    </xf>
    <xf numFmtId="177" fontId="8" fillId="2" borderId="3" xfId="1" applyNumberFormat="1" applyFont="1" applyFill="1" applyBorder="1" applyAlignment="1">
      <alignment horizontal="center" vertical="center" wrapText="1" shrinkToFit="1"/>
    </xf>
    <xf numFmtId="178" fontId="8" fillId="2" borderId="4" xfId="1" applyNumberFormat="1" applyFont="1" applyFill="1" applyBorder="1" applyAlignment="1">
      <alignment horizontal="center" vertical="center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179" fontId="8" fillId="2" borderId="3" xfId="1" applyNumberFormat="1" applyFont="1" applyFill="1" applyBorder="1" applyAlignment="1">
      <alignment horizontal="center" vertical="center" shrinkToFit="1"/>
    </xf>
    <xf numFmtId="41" fontId="8" fillId="2" borderId="5" xfId="0" applyNumberFormat="1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81" fontId="10" fillId="3" borderId="8" xfId="1" applyNumberFormat="1" applyFont="1" applyFill="1" applyBorder="1" applyAlignment="1">
      <alignment horizontal="right" vertical="center" shrinkToFit="1"/>
    </xf>
    <xf numFmtId="182" fontId="10" fillId="3" borderId="8" xfId="1" applyNumberFormat="1" applyFont="1" applyFill="1" applyBorder="1" applyAlignment="1">
      <alignment horizontal="right" vertical="center" shrinkToFit="1"/>
    </xf>
    <xf numFmtId="0" fontId="6" fillId="3" borderId="10" xfId="0" applyFont="1" applyFill="1" applyBorder="1" applyAlignment="1">
      <alignment vertical="center" wrapText="1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vertical="center" shrinkToFit="1"/>
    </xf>
    <xf numFmtId="180" fontId="8" fillId="0" borderId="9" xfId="0" applyNumberFormat="1" applyFont="1" applyFill="1" applyBorder="1" applyAlignment="1">
      <alignment vertical="center" shrinkToFit="1"/>
    </xf>
    <xf numFmtId="181" fontId="10" fillId="0" borderId="8" xfId="1" applyNumberFormat="1" applyFont="1" applyFill="1" applyBorder="1" applyAlignment="1">
      <alignment horizontal="right" vertical="center" shrinkToFit="1"/>
    </xf>
    <xf numFmtId="182" fontId="10" fillId="0" borderId="8" xfId="1" applyNumberFormat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183" fontId="8" fillId="0" borderId="10" xfId="0" applyNumberFormat="1" applyFont="1" applyFill="1" applyBorder="1" applyAlignment="1">
      <alignment vertical="center" shrinkToFit="1"/>
    </xf>
    <xf numFmtId="177" fontId="8" fillId="2" borderId="13" xfId="1" applyNumberFormat="1" applyFont="1" applyFill="1" applyBorder="1" applyAlignment="1">
      <alignment horizontal="center" vertical="center" wrapText="1" shrinkToFit="1"/>
    </xf>
    <xf numFmtId="178" fontId="8" fillId="2" borderId="14" xfId="1" applyNumberFormat="1" applyFont="1" applyFill="1" applyBorder="1" applyAlignment="1">
      <alignment horizontal="center" vertical="center" shrinkToFit="1"/>
    </xf>
    <xf numFmtId="176" fontId="8" fillId="2" borderId="13" xfId="1" applyNumberFormat="1" applyFont="1" applyFill="1" applyBorder="1" applyAlignment="1">
      <alignment horizontal="center" vertical="center" shrinkToFit="1"/>
    </xf>
    <xf numFmtId="179" fontId="8" fillId="2" borderId="13" xfId="1" applyNumberFormat="1" applyFont="1" applyFill="1" applyBorder="1" applyAlignment="1">
      <alignment horizontal="center" vertical="center" shrinkToFit="1"/>
    </xf>
    <xf numFmtId="41" fontId="8" fillId="2" borderId="15" xfId="0" applyNumberFormat="1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vertical="center" shrinkToFit="1"/>
    </xf>
    <xf numFmtId="181" fontId="10" fillId="3" borderId="13" xfId="1" applyNumberFormat="1" applyFont="1" applyFill="1" applyBorder="1" applyAlignment="1">
      <alignment horizontal="right" vertical="center" shrinkToFit="1"/>
    </xf>
    <xf numFmtId="182" fontId="10" fillId="3" borderId="13" xfId="1" applyNumberFormat="1" applyFont="1" applyFill="1" applyBorder="1" applyAlignment="1">
      <alignment horizontal="right" vertical="center" shrinkToFit="1"/>
    </xf>
    <xf numFmtId="0" fontId="8" fillId="3" borderId="15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81" fontId="10" fillId="0" borderId="13" xfId="1" applyNumberFormat="1" applyFont="1" applyFill="1" applyBorder="1" applyAlignment="1">
      <alignment horizontal="right" vertical="center" shrinkToFit="1"/>
    </xf>
    <xf numFmtId="182" fontId="10" fillId="0" borderId="13" xfId="1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80" fontId="8" fillId="0" borderId="19" xfId="0" applyNumberFormat="1" applyFont="1" applyFill="1" applyBorder="1" applyAlignment="1">
      <alignment vertical="center" shrinkToFit="1"/>
    </xf>
    <xf numFmtId="181" fontId="10" fillId="0" borderId="20" xfId="1" applyNumberFormat="1" applyFont="1" applyFill="1" applyBorder="1" applyAlignment="1">
      <alignment horizontal="right" vertical="center" shrinkToFit="1"/>
    </xf>
    <xf numFmtId="0" fontId="6" fillId="0" borderId="21" xfId="0" applyFont="1" applyFill="1" applyBorder="1" applyAlignment="1">
      <alignment horizontal="left" vertical="center" wrapText="1" shrinkToFit="1"/>
    </xf>
    <xf numFmtId="182" fontId="10" fillId="0" borderId="20" xfId="1" applyNumberFormat="1" applyFont="1" applyFill="1" applyBorder="1" applyAlignment="1">
      <alignment horizontal="right" vertical="center" shrinkToFit="1"/>
    </xf>
    <xf numFmtId="180" fontId="8" fillId="3" borderId="22" xfId="0" applyNumberFormat="1" applyFont="1" applyFill="1" applyBorder="1" applyAlignment="1">
      <alignment vertical="center" shrinkToFit="1"/>
    </xf>
    <xf numFmtId="180" fontId="8" fillId="3" borderId="8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_2008년 예산안(최종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G2" sqref="G2"/>
    </sheetView>
  </sheetViews>
  <sheetFormatPr defaultRowHeight="16.5"/>
  <cols>
    <col min="1" max="7" width="16.625" customWidth="1"/>
  </cols>
  <sheetData>
    <row r="1" spans="1:7" ht="31.5">
      <c r="A1" s="49" t="s">
        <v>41</v>
      </c>
      <c r="B1" s="49"/>
      <c r="C1" s="50"/>
      <c r="D1" s="50"/>
      <c r="E1" s="50"/>
      <c r="F1" s="50"/>
      <c r="G1" s="50"/>
    </row>
    <row r="2" spans="1:7">
      <c r="A2" s="1"/>
      <c r="B2" s="1"/>
      <c r="C2" s="2"/>
      <c r="D2" s="2"/>
      <c r="E2" s="3"/>
      <c r="F2" s="3"/>
      <c r="G2" s="4"/>
    </row>
    <row r="3" spans="1:7" ht="21" thickBot="1">
      <c r="A3" s="5" t="s">
        <v>11</v>
      </c>
      <c r="B3" s="5"/>
      <c r="C3" s="2"/>
      <c r="D3" s="2"/>
      <c r="E3" s="3"/>
      <c r="F3" s="3"/>
      <c r="G3" s="6" t="s">
        <v>0</v>
      </c>
    </row>
    <row r="4" spans="1:7">
      <c r="A4" s="51" t="s">
        <v>12</v>
      </c>
      <c r="B4" s="52"/>
      <c r="C4" s="7" t="s">
        <v>37</v>
      </c>
      <c r="D4" s="8" t="s">
        <v>39</v>
      </c>
      <c r="E4" s="9" t="s">
        <v>13</v>
      </c>
      <c r="F4" s="10" t="s">
        <v>14</v>
      </c>
      <c r="G4" s="11" t="s">
        <v>15</v>
      </c>
    </row>
    <row r="5" spans="1:7">
      <c r="A5" s="12" t="s">
        <v>16</v>
      </c>
      <c r="B5" s="13" t="s">
        <v>1</v>
      </c>
      <c r="C5" s="47">
        <f>C6+C7+C8+C9+C10+C11+C12+C14+C13</f>
        <v>2653614000</v>
      </c>
      <c r="D5" s="48">
        <f>D6+D7+D8+D9+D10+D11+D12+D14+D13</f>
        <v>2771801000</v>
      </c>
      <c r="E5" s="14">
        <f>D5-C5</f>
        <v>118187000</v>
      </c>
      <c r="F5" s="15">
        <f t="shared" ref="F5:F14" si="0">IFERROR(E5/C5*100,"-")</f>
        <v>4.4538128002037976</v>
      </c>
      <c r="G5" s="16"/>
    </row>
    <row r="6" spans="1:7">
      <c r="A6" s="17" t="s">
        <v>17</v>
      </c>
      <c r="B6" s="18" t="s">
        <v>2</v>
      </c>
      <c r="C6" s="20">
        <v>34744000</v>
      </c>
      <c r="D6" s="20">
        <v>33919000</v>
      </c>
      <c r="E6" s="21">
        <f>D6-C6</f>
        <v>-825000</v>
      </c>
      <c r="F6" s="22">
        <f t="shared" si="0"/>
        <v>-2.3745107068846418</v>
      </c>
      <c r="G6" s="23"/>
    </row>
    <row r="7" spans="1:7">
      <c r="A7" s="17" t="s">
        <v>18</v>
      </c>
      <c r="B7" s="18" t="s">
        <v>3</v>
      </c>
      <c r="C7" s="20">
        <v>364000</v>
      </c>
      <c r="D7" s="20">
        <v>364000</v>
      </c>
      <c r="E7" s="21">
        <f>D7-C7</f>
        <v>0</v>
      </c>
      <c r="F7" s="22">
        <f t="shared" si="0"/>
        <v>0</v>
      </c>
      <c r="G7" s="24"/>
    </row>
    <row r="8" spans="1:7">
      <c r="A8" s="17" t="s">
        <v>19</v>
      </c>
      <c r="B8" s="18" t="s">
        <v>4</v>
      </c>
      <c r="C8" s="20">
        <v>2005234000</v>
      </c>
      <c r="D8" s="20">
        <v>2010484000</v>
      </c>
      <c r="E8" s="21">
        <f t="shared" ref="E8:E14" si="1">D8-C8</f>
        <v>5250000</v>
      </c>
      <c r="F8" s="22">
        <f t="shared" si="0"/>
        <v>0.26181483058835026</v>
      </c>
      <c r="G8" s="23"/>
    </row>
    <row r="9" spans="1:7">
      <c r="A9" s="17" t="s">
        <v>20</v>
      </c>
      <c r="B9" s="18" t="s">
        <v>20</v>
      </c>
      <c r="C9" s="19">
        <v>50470000</v>
      </c>
      <c r="D9" s="19">
        <v>154232000</v>
      </c>
      <c r="E9" s="21">
        <f t="shared" si="1"/>
        <v>103762000</v>
      </c>
      <c r="F9" s="22">
        <f t="shared" si="0"/>
        <v>205.59144045967903</v>
      </c>
      <c r="G9" s="23"/>
    </row>
    <row r="10" spans="1:7">
      <c r="A10" s="17" t="s">
        <v>5</v>
      </c>
      <c r="B10" s="18" t="s">
        <v>21</v>
      </c>
      <c r="C10" s="20">
        <v>100000000</v>
      </c>
      <c r="D10" s="20">
        <v>110000000</v>
      </c>
      <c r="E10" s="21">
        <f t="shared" si="1"/>
        <v>10000000</v>
      </c>
      <c r="F10" s="22">
        <f t="shared" si="0"/>
        <v>10</v>
      </c>
      <c r="G10" s="23"/>
    </row>
    <row r="11" spans="1:7">
      <c r="A11" s="17" t="s">
        <v>22</v>
      </c>
      <c r="B11" s="18" t="s">
        <v>23</v>
      </c>
      <c r="C11" s="20">
        <v>412002000</v>
      </c>
      <c r="D11" s="20">
        <v>412002000</v>
      </c>
      <c r="E11" s="21">
        <f t="shared" si="1"/>
        <v>0</v>
      </c>
      <c r="F11" s="22">
        <f t="shared" si="0"/>
        <v>0</v>
      </c>
      <c r="G11" s="23"/>
    </row>
    <row r="12" spans="1:7">
      <c r="A12" s="17" t="s">
        <v>24</v>
      </c>
      <c r="B12" s="18" t="s">
        <v>24</v>
      </c>
      <c r="C12" s="20">
        <v>1000000</v>
      </c>
      <c r="D12" s="20">
        <v>1000000</v>
      </c>
      <c r="E12" s="21">
        <f t="shared" si="1"/>
        <v>0</v>
      </c>
      <c r="F12" s="22">
        <f t="shared" si="0"/>
        <v>0</v>
      </c>
      <c r="G12" s="23"/>
    </row>
    <row r="13" spans="1:7">
      <c r="A13" s="17" t="s">
        <v>25</v>
      </c>
      <c r="B13" s="18" t="s">
        <v>25</v>
      </c>
      <c r="C13" s="20">
        <v>13800000</v>
      </c>
      <c r="D13" s="20">
        <v>13800000</v>
      </c>
      <c r="E13" s="21">
        <f t="shared" si="1"/>
        <v>0</v>
      </c>
      <c r="F13" s="22">
        <f t="shared" si="0"/>
        <v>0</v>
      </c>
      <c r="G13" s="23"/>
    </row>
    <row r="14" spans="1:7">
      <c r="A14" s="17" t="s">
        <v>42</v>
      </c>
      <c r="B14" s="18" t="s">
        <v>42</v>
      </c>
      <c r="C14" s="20">
        <v>36000000</v>
      </c>
      <c r="D14" s="20">
        <v>36000000</v>
      </c>
      <c r="E14" s="21">
        <f t="shared" si="1"/>
        <v>0</v>
      </c>
      <c r="F14" s="22">
        <f t="shared" si="0"/>
        <v>0</v>
      </c>
      <c r="G14" s="25"/>
    </row>
    <row r="15" spans="1:7">
      <c r="A15" s="53" t="s">
        <v>26</v>
      </c>
      <c r="B15" s="54"/>
      <c r="C15" s="26" t="s">
        <v>38</v>
      </c>
      <c r="D15" s="27" t="s">
        <v>40</v>
      </c>
      <c r="E15" s="28" t="s">
        <v>27</v>
      </c>
      <c r="F15" s="29" t="s">
        <v>6</v>
      </c>
      <c r="G15" s="30" t="s">
        <v>15</v>
      </c>
    </row>
    <row r="16" spans="1:7">
      <c r="A16" s="31" t="s">
        <v>28</v>
      </c>
      <c r="B16" s="32" t="s">
        <v>29</v>
      </c>
      <c r="C16" s="33">
        <f>SUM(C17:C23)</f>
        <v>2653614000</v>
      </c>
      <c r="D16" s="33">
        <f>D17+D18+D19+D20+D21+D22+D23</f>
        <v>2771801000</v>
      </c>
      <c r="E16" s="34">
        <f>D16-C16</f>
        <v>118187000</v>
      </c>
      <c r="F16" s="35">
        <f t="shared" ref="F16" si="2">IFERROR(E16/C16*100,"-")</f>
        <v>4.4538128002037976</v>
      </c>
      <c r="G16" s="36"/>
    </row>
    <row r="17" spans="1:7">
      <c r="A17" s="37" t="s">
        <v>7</v>
      </c>
      <c r="B17" s="38" t="s">
        <v>30</v>
      </c>
      <c r="C17" s="20">
        <v>1605107000</v>
      </c>
      <c r="D17" s="20">
        <v>1605263000</v>
      </c>
      <c r="E17" s="39">
        <f t="shared" ref="E17:E23" si="3">D17-C17</f>
        <v>156000</v>
      </c>
      <c r="F17" s="40">
        <f>IFERROR(E17/C17*100,"-")</f>
        <v>9.7189782363418763E-3</v>
      </c>
      <c r="G17" s="23"/>
    </row>
    <row r="18" spans="1:7">
      <c r="A18" s="37" t="s">
        <v>31</v>
      </c>
      <c r="B18" s="38" t="s">
        <v>32</v>
      </c>
      <c r="C18" s="20">
        <v>24120000</v>
      </c>
      <c r="D18" s="20">
        <v>24960000</v>
      </c>
      <c r="E18" s="39">
        <f t="shared" si="3"/>
        <v>840000</v>
      </c>
      <c r="F18" s="40">
        <f t="shared" ref="F18:F22" si="4">IFERROR(E18/C18*100,"-")</f>
        <v>3.4825870646766171</v>
      </c>
      <c r="G18" s="23"/>
    </row>
    <row r="19" spans="1:7">
      <c r="A19" s="37" t="s">
        <v>7</v>
      </c>
      <c r="B19" s="38" t="s">
        <v>8</v>
      </c>
      <c r="C19" s="20">
        <v>87228000</v>
      </c>
      <c r="D19" s="20">
        <v>98787000</v>
      </c>
      <c r="E19" s="39">
        <f t="shared" si="3"/>
        <v>11559000</v>
      </c>
      <c r="F19" s="40">
        <f t="shared" si="4"/>
        <v>13.251478882927501</v>
      </c>
      <c r="G19" s="23"/>
    </row>
    <row r="20" spans="1:7">
      <c r="A20" s="37" t="s">
        <v>33</v>
      </c>
      <c r="B20" s="38" t="s">
        <v>34</v>
      </c>
      <c r="C20" s="20">
        <v>32282000</v>
      </c>
      <c r="D20" s="20">
        <v>50400000</v>
      </c>
      <c r="E20" s="39">
        <f t="shared" si="3"/>
        <v>18118000</v>
      </c>
      <c r="F20" s="40">
        <f t="shared" si="4"/>
        <v>56.124155876339756</v>
      </c>
      <c r="G20" s="23"/>
    </row>
    <row r="21" spans="1:7">
      <c r="A21" s="37" t="s">
        <v>35</v>
      </c>
      <c r="B21" s="38" t="s">
        <v>9</v>
      </c>
      <c r="C21" s="20">
        <v>367483000</v>
      </c>
      <c r="D21" s="20">
        <v>370687000</v>
      </c>
      <c r="E21" s="39">
        <f t="shared" si="3"/>
        <v>3204000</v>
      </c>
      <c r="F21" s="40">
        <f t="shared" si="4"/>
        <v>0.87187706642212015</v>
      </c>
      <c r="G21" s="23"/>
    </row>
    <row r="22" spans="1:7">
      <c r="A22" s="37" t="s">
        <v>10</v>
      </c>
      <c r="B22" s="38" t="s">
        <v>36</v>
      </c>
      <c r="C22" s="20">
        <v>144234000</v>
      </c>
      <c r="D22" s="20">
        <v>140556000</v>
      </c>
      <c r="E22" s="39">
        <f t="shared" si="3"/>
        <v>-3678000</v>
      </c>
      <c r="F22" s="40">
        <f t="shared" si="4"/>
        <v>-2.5500228794874995</v>
      </c>
      <c r="G22" s="23"/>
    </row>
    <row r="23" spans="1:7" ht="17.25" thickBot="1">
      <c r="A23" s="41" t="s">
        <v>9</v>
      </c>
      <c r="B23" s="42" t="s">
        <v>9</v>
      </c>
      <c r="C23" s="43">
        <v>393160000</v>
      </c>
      <c r="D23" s="43">
        <v>481148000</v>
      </c>
      <c r="E23" s="44">
        <f t="shared" si="3"/>
        <v>87988000</v>
      </c>
      <c r="F23" s="46">
        <f>IFERROR(E23/C23*100,"-")</f>
        <v>22.379692745955847</v>
      </c>
      <c r="G23" s="45"/>
    </row>
  </sheetData>
  <sheetProtection algorithmName="SHA-512" hashValue="pzA9B6P7Edjaoao8sjnW/tqxDQN7vSVUKikATsgYY+6tno5MmG1EFCiBIltj8AAn3pAklVruAUlVa/mJU1w34A==" saltValue="wpUJVI9s30qJNI4NMcQUBQ==" spinCount="100000" sheet="1" objects="1" scenarios="1"/>
  <mergeCells count="3">
    <mergeCell ref="A1:G1"/>
    <mergeCell ref="A4:B4"/>
    <mergeCell ref="A15:B1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2022년도 홍성군장애인종합복지관 제2차 추경 예산총괄표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2021-12-06T02:00:05Z</cp:lastPrinted>
  <dcterms:created xsi:type="dcterms:W3CDTF">2020-12-17T08:27:20Z</dcterms:created>
  <dcterms:modified xsi:type="dcterms:W3CDTF">2022-05-13T04:34:05Z</dcterms:modified>
</cp:coreProperties>
</file>